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0" windowWidth="14265" windowHeight="8580" tabRatio="689" activeTab="0"/>
  </bookViews>
  <sheets>
    <sheet name="english_quan" sheetId="1" r:id="rId1"/>
    <sheet name="MET_CHARTS" sheetId="2" state="hidden" r:id="rId2"/>
    <sheet name="CHARTS" sheetId="3" state="hidden" r:id="rId3"/>
  </sheets>
  <definedNames>
    <definedName name="PAY_LIST">#REF!</definedName>
    <definedName name="_xlnm.Print_Area" localSheetId="0">'english_quan'!$C$1:$L$40</definedName>
  </definedNames>
  <calcPr fullCalcOnLoad="1"/>
</workbook>
</file>

<file path=xl/sharedStrings.xml><?xml version="1.0" encoding="utf-8"?>
<sst xmlns="http://schemas.openxmlformats.org/spreadsheetml/2006/main" count="91" uniqueCount="33">
  <si>
    <t>TOTAL LENGTH [USE EXACT THREE (3) FIGURES BEYOND DECIMAL]</t>
  </si>
  <si>
    <t>STA.</t>
  </si>
  <si>
    <t>TO STA.</t>
  </si>
  <si>
    <t>=</t>
  </si>
  <si>
    <t>LIN. FT.</t>
  </si>
  <si>
    <t>TOTAL LENGTH * =</t>
  </si>
  <si>
    <t>LIN. FT. / 5,280 =</t>
  </si>
  <si>
    <t>MILES</t>
  </si>
  <si>
    <t>STRUCTURE LENGTHS</t>
  </si>
  <si>
    <t>LENGTH OF STRUCTURES * =</t>
  </si>
  <si>
    <t>ROADWAY LENGTH (LESS STRUCTURES)  =</t>
  </si>
  <si>
    <t xml:space="preserve">NOTE: USED  </t>
  </si>
  <si>
    <t xml:space="preserve"> LANE FOR LENGTH</t>
  </si>
  <si>
    <t>* LENGTH SHOWN TO THREE (3) DECIMAL PLACES USING NORMAL ROUNDING.</t>
  </si>
  <si>
    <t xml:space="preserve">Computed by:  </t>
  </si>
  <si>
    <t xml:space="preserve">Checked by:  </t>
  </si>
  <si>
    <t>&gt;=12</t>
  </si>
  <si>
    <t>X*</t>
  </si>
  <si>
    <t>X</t>
  </si>
  <si>
    <t xml:space="preserve">SHEET  1  OF  </t>
  </si>
  <si>
    <t>CALCULATION OF QUANTITIES</t>
  </si>
  <si>
    <t>COUNTY:</t>
  </si>
  <si>
    <t>MEDIAN WIDTH</t>
  </si>
  <si>
    <t>&gt;=40</t>
  </si>
  <si>
    <t>8'</t>
  </si>
  <si>
    <t>6'</t>
  </si>
  <si>
    <t>4'</t>
  </si>
  <si>
    <t>2'</t>
  </si>
  <si>
    <t>PROJECT TIP NUMBER:</t>
  </si>
  <si>
    <t>CONSTRUCTION WBS NUMBER:</t>
  </si>
  <si>
    <t>FEDERAL AID NUMBER:</t>
  </si>
  <si>
    <r>
      <t>(</t>
    </r>
    <r>
      <rPr>
        <b/>
        <sz val="11"/>
        <rFont val="Times New Roman"/>
        <family val="1"/>
      </rPr>
      <t>Please Print Name)</t>
    </r>
  </si>
  <si>
    <t>(Please Print Name)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</si>
</sst>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$&quot;#,##0.00"/>
    <numFmt numFmtId="167" formatCode="##\+00.000"/>
    <numFmt numFmtId="168" formatCode="#,##0.000"/>
    <numFmt numFmtId="169" formatCode="0.000"/>
    <numFmt numFmtId="170" formatCode="0.0000"/>
    <numFmt numFmtId="171" formatCode="#,##0.0000"/>
    <numFmt numFmtId="172" formatCode="00\+00.000"/>
    <numFmt numFmtId="173" formatCode="mmmm\ d\,\ yyyy"/>
    <numFmt numFmtId="174" formatCode="mm/dd/yy"/>
    <numFmt numFmtId="175" formatCode="\-#####\-"/>
    <numFmt numFmtId="176" formatCode="##\+##"/>
    <numFmt numFmtId="177" formatCode="00\+##"/>
    <numFmt numFmtId="178" formatCode="00\+00"/>
    <numFmt numFmtId="179" formatCode="00\+00.###"/>
    <numFmt numFmtId="180" formatCode="#\-#"/>
    <numFmt numFmtId="181" formatCode="#0\+00.000"/>
    <numFmt numFmtId="182" formatCode="0.0%"/>
    <numFmt numFmtId="183" formatCode=".0000%"/>
    <numFmt numFmtId="184" formatCode=".00%"/>
    <numFmt numFmtId="185" formatCode="0.00000"/>
    <numFmt numFmtId="186" formatCode="0.000000"/>
    <numFmt numFmtId="187" formatCode="0.0000000"/>
    <numFmt numFmtId="188" formatCode="0.00000000"/>
    <numFmt numFmtId="189" formatCode="00\+00.00"/>
    <numFmt numFmtId="190" formatCode="0\+00.000"/>
    <numFmt numFmtId="191" formatCode="0\+00"/>
  </numFmts>
  <fonts count="6">
    <font>
      <sz val="11"/>
      <name val="Times New Roman"/>
      <family val="0"/>
    </font>
    <font>
      <sz val="11"/>
      <color indexed="1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/>
      <protection hidden="1" locked="0"/>
    </xf>
    <xf numFmtId="0" fontId="2" fillId="0" borderId="2" xfId="19" applyBorder="1" applyProtection="1">
      <alignment/>
      <protection/>
    </xf>
    <xf numFmtId="0" fontId="2" fillId="0" borderId="2" xfId="19" applyBorder="1" applyAlignment="1" applyProtection="1">
      <alignment horizontal="center"/>
      <protection/>
    </xf>
    <xf numFmtId="0" fontId="2" fillId="0" borderId="0" xfId="19" applyProtection="1">
      <alignment/>
      <protection/>
    </xf>
    <xf numFmtId="0" fontId="2" fillId="0" borderId="3" xfId="19" applyBorder="1" applyAlignment="1" applyProtection="1">
      <alignment horizontal="center"/>
      <protection/>
    </xf>
    <xf numFmtId="0" fontId="2" fillId="0" borderId="4" xfId="19" applyBorder="1" applyAlignment="1" applyProtection="1">
      <alignment horizontal="center"/>
      <protection/>
    </xf>
    <xf numFmtId="0" fontId="2" fillId="0" borderId="0" xfId="19" applyAlignment="1" applyProtection="1">
      <alignment horizontal="center"/>
      <protection/>
    </xf>
    <xf numFmtId="0" fontId="2" fillId="0" borderId="4" xfId="19" applyBorder="1" applyProtection="1">
      <alignment/>
      <protection/>
    </xf>
    <xf numFmtId="0" fontId="2" fillId="0" borderId="4" xfId="19" applyNumberFormat="1" applyBorder="1" applyAlignment="1" applyProtection="1">
      <alignment horizontal="center"/>
      <protection/>
    </xf>
    <xf numFmtId="0" fontId="2" fillId="0" borderId="2" xfId="20" applyBorder="1" applyProtection="1">
      <alignment/>
      <protection/>
    </xf>
    <xf numFmtId="0" fontId="2" fillId="0" borderId="2" xfId="20" applyBorder="1" applyAlignment="1" applyProtection="1">
      <alignment horizontal="center"/>
      <protection/>
    </xf>
    <xf numFmtId="0" fontId="2" fillId="0" borderId="0" xfId="20" applyProtection="1">
      <alignment/>
      <protection/>
    </xf>
    <xf numFmtId="0" fontId="2" fillId="0" borderId="3" xfId="20" applyBorder="1" applyAlignment="1" applyProtection="1">
      <alignment horizontal="center"/>
      <protection/>
    </xf>
    <xf numFmtId="0" fontId="2" fillId="0" borderId="4" xfId="20" applyBorder="1" applyAlignment="1" applyProtection="1">
      <alignment horizontal="center"/>
      <protection/>
    </xf>
    <xf numFmtId="0" fontId="2" fillId="0" borderId="0" xfId="20" applyAlignment="1" applyProtection="1">
      <alignment horizontal="center"/>
      <protection/>
    </xf>
    <xf numFmtId="0" fontId="2" fillId="0" borderId="4" xfId="20" applyBorder="1" applyProtection="1">
      <alignment/>
      <protection/>
    </xf>
    <xf numFmtId="0" fontId="2" fillId="0" borderId="4" xfId="20" applyNumberFormat="1" applyBorder="1" applyAlignment="1" applyProtection="1">
      <alignment horizontal="center"/>
      <protection/>
    </xf>
    <xf numFmtId="0" fontId="2" fillId="0" borderId="4" xfId="19" applyFont="1" applyBorder="1" applyAlignment="1" applyProtection="1">
      <alignment horizontal="center"/>
      <protection/>
    </xf>
    <xf numFmtId="2" fontId="2" fillId="0" borderId="4" xfId="2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190" fontId="1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169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190" fontId="1" fillId="0" borderId="6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GUARDRAIL" xfId="19"/>
    <cellStyle name="Normal_GUARDYMA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1:M40"/>
  <sheetViews>
    <sheetView showGridLines="0" showZeros="0" tabSelected="1" zoomScale="75" zoomScaleNormal="75" workbookViewId="0" topLeftCell="A1">
      <selection activeCell="M13" sqref="M13"/>
    </sheetView>
  </sheetViews>
  <sheetFormatPr defaultColWidth="9.140625" defaultRowHeight="15"/>
  <cols>
    <col min="1" max="2" width="9.140625" style="1" customWidth="1"/>
    <col min="3" max="3" width="11.57421875" style="1" customWidth="1"/>
    <col min="4" max="4" width="15.28125" style="1" customWidth="1"/>
    <col min="5" max="5" width="8.57421875" style="1" customWidth="1"/>
    <col min="6" max="6" width="10.57421875" style="1" customWidth="1"/>
    <col min="7" max="7" width="8.00390625" style="1" customWidth="1"/>
    <col min="8" max="8" width="11.28125" style="1" customWidth="1"/>
    <col min="9" max="9" width="6.7109375" style="1" customWidth="1"/>
    <col min="10" max="10" width="9.140625" style="1" customWidth="1"/>
    <col min="11" max="11" width="9.00390625" style="1" customWidth="1"/>
    <col min="12" max="12" width="9.140625" style="1" customWidth="1"/>
    <col min="13" max="13" width="13.140625" style="1" customWidth="1"/>
    <col min="14" max="16384" width="9.140625" style="1" customWidth="1"/>
  </cols>
  <sheetData>
    <row r="1" spans="11:13" ht="18.75" customHeight="1">
      <c r="K1" s="2" t="s">
        <v>19</v>
      </c>
      <c r="L1" s="3"/>
      <c r="M1" s="4"/>
    </row>
    <row r="2" spans="3:13" ht="18.75" customHeight="1">
      <c r="C2" s="41" t="s">
        <v>20</v>
      </c>
      <c r="D2" s="41"/>
      <c r="E2" s="41"/>
      <c r="F2" s="41"/>
      <c r="G2" s="41"/>
      <c r="H2" s="41"/>
      <c r="I2" s="41"/>
      <c r="J2" s="41"/>
      <c r="K2" s="41"/>
      <c r="L2" s="41"/>
      <c r="M2" s="5"/>
    </row>
    <row r="3" ht="18.75" customHeight="1">
      <c r="M3" s="4"/>
    </row>
    <row r="4" spans="3:13" ht="18.75" customHeight="1">
      <c r="C4" s="38" t="s">
        <v>28</v>
      </c>
      <c r="D4" s="39"/>
      <c r="E4" s="44"/>
      <c r="F4" s="45"/>
      <c r="G4" s="33"/>
      <c r="H4" s="33"/>
      <c r="I4" s="33"/>
      <c r="J4" s="33"/>
      <c r="K4" s="33"/>
      <c r="L4" s="33"/>
      <c r="M4" s="4"/>
    </row>
    <row r="5" spans="3:13" ht="18.75" customHeight="1">
      <c r="C5" s="38" t="s">
        <v>29</v>
      </c>
      <c r="D5" s="39"/>
      <c r="E5" s="39"/>
      <c r="F5" s="44"/>
      <c r="G5" s="45"/>
      <c r="H5" s="32"/>
      <c r="I5" s="32"/>
      <c r="J5" s="32"/>
      <c r="K5" s="32"/>
      <c r="L5" s="32"/>
      <c r="M5" s="4"/>
    </row>
    <row r="6" spans="3:13" ht="18.75" customHeight="1">
      <c r="C6" s="6" t="s">
        <v>21</v>
      </c>
      <c r="D6" s="44"/>
      <c r="E6" s="44"/>
      <c r="F6" s="34"/>
      <c r="G6" s="34"/>
      <c r="H6" s="6"/>
      <c r="J6" s="42"/>
      <c r="K6" s="42"/>
      <c r="L6" s="42"/>
      <c r="M6" s="4"/>
    </row>
    <row r="7" spans="3:13" ht="18.75" customHeight="1">
      <c r="C7" s="35" t="s">
        <v>30</v>
      </c>
      <c r="D7" s="36"/>
      <c r="E7" s="43"/>
      <c r="F7" s="43"/>
      <c r="G7" s="32"/>
      <c r="H7" s="32"/>
      <c r="I7" s="32"/>
      <c r="J7" s="32"/>
      <c r="K7" s="32"/>
      <c r="L7" s="32"/>
      <c r="M7" s="4"/>
    </row>
    <row r="8" ht="18.75" customHeight="1">
      <c r="M8" s="4"/>
    </row>
    <row r="9" ht="18.75" customHeight="1">
      <c r="C9" s="6" t="s">
        <v>0</v>
      </c>
    </row>
    <row r="10" spans="3:12" ht="18.75" customHeight="1">
      <c r="C10" s="7" t="s">
        <v>1</v>
      </c>
      <c r="D10" s="37"/>
      <c r="E10" s="37"/>
      <c r="F10" s="7" t="s">
        <v>2</v>
      </c>
      <c r="G10" s="37"/>
      <c r="H10" s="37"/>
      <c r="I10" s="8" t="s">
        <v>3</v>
      </c>
      <c r="J10" s="40">
        <f>G10-D10</f>
        <v>0</v>
      </c>
      <c r="K10" s="40"/>
      <c r="L10" s="6" t="s">
        <v>4</v>
      </c>
    </row>
    <row r="11" spans="3:12" ht="18.75" customHeight="1">
      <c r="C11" s="7" t="s">
        <v>1</v>
      </c>
      <c r="D11" s="49"/>
      <c r="E11" s="49"/>
      <c r="F11" s="7" t="s">
        <v>2</v>
      </c>
      <c r="G11" s="37"/>
      <c r="H11" s="37"/>
      <c r="I11" s="8" t="s">
        <v>3</v>
      </c>
      <c r="J11" s="40">
        <f>G11-D11</f>
        <v>0</v>
      </c>
      <c r="K11" s="40"/>
      <c r="L11" s="6" t="s">
        <v>4</v>
      </c>
    </row>
    <row r="12" spans="3:12" ht="18.75" customHeight="1">
      <c r="C12" s="7" t="s">
        <v>1</v>
      </c>
      <c r="D12" s="49"/>
      <c r="E12" s="49"/>
      <c r="F12" s="7" t="s">
        <v>2</v>
      </c>
      <c r="G12" s="37"/>
      <c r="H12" s="37"/>
      <c r="I12" s="8" t="s">
        <v>3</v>
      </c>
      <c r="J12" s="40">
        <f>G12-D12</f>
        <v>0</v>
      </c>
      <c r="K12" s="40"/>
      <c r="L12" s="6" t="s">
        <v>4</v>
      </c>
    </row>
    <row r="13" spans="3:12" ht="18.75" customHeight="1">
      <c r="C13" s="7" t="s">
        <v>1</v>
      </c>
      <c r="D13" s="49"/>
      <c r="E13" s="49"/>
      <c r="F13" s="7" t="s">
        <v>2</v>
      </c>
      <c r="G13" s="37"/>
      <c r="H13" s="37"/>
      <c r="I13" s="8" t="s">
        <v>3</v>
      </c>
      <c r="J13" s="40">
        <f>G13-D13</f>
        <v>0</v>
      </c>
      <c r="K13" s="40"/>
      <c r="L13" s="6" t="s">
        <v>4</v>
      </c>
    </row>
    <row r="14" spans="3:12" ht="18.75" customHeight="1">
      <c r="C14" s="7" t="s">
        <v>1</v>
      </c>
      <c r="D14" s="49"/>
      <c r="E14" s="49"/>
      <c r="F14" s="7" t="s">
        <v>2</v>
      </c>
      <c r="G14" s="37"/>
      <c r="H14" s="37"/>
      <c r="I14" s="8" t="s">
        <v>3</v>
      </c>
      <c r="J14" s="40">
        <f>G14-D14</f>
        <v>0</v>
      </c>
      <c r="K14" s="40"/>
      <c r="L14" s="6" t="s">
        <v>4</v>
      </c>
    </row>
    <row r="15" spans="3:12" ht="18.75" customHeight="1">
      <c r="C15" s="7" t="s">
        <v>1</v>
      </c>
      <c r="D15" s="49"/>
      <c r="E15" s="49"/>
      <c r="F15" s="7" t="s">
        <v>2</v>
      </c>
      <c r="G15" s="37"/>
      <c r="H15" s="37"/>
      <c r="I15" s="8" t="s">
        <v>3</v>
      </c>
      <c r="J15" s="40">
        <f>G15-D15</f>
        <v>0</v>
      </c>
      <c r="K15" s="40"/>
      <c r="L15" s="6" t="s">
        <v>4</v>
      </c>
    </row>
    <row r="16" spans="3:12" ht="18.75" customHeight="1">
      <c r="C16" s="7" t="s">
        <v>1</v>
      </c>
      <c r="D16" s="49"/>
      <c r="E16" s="49"/>
      <c r="F16" s="7" t="s">
        <v>2</v>
      </c>
      <c r="G16" s="37"/>
      <c r="H16" s="37"/>
      <c r="I16" s="8" t="s">
        <v>3</v>
      </c>
      <c r="J16" s="40">
        <f>G16-D16</f>
        <v>0</v>
      </c>
      <c r="K16" s="40"/>
      <c r="L16" s="6" t="s">
        <v>4</v>
      </c>
    </row>
    <row r="17" spans="3:12" ht="18.75" customHeight="1">
      <c r="C17" s="7" t="s">
        <v>1</v>
      </c>
      <c r="D17" s="49"/>
      <c r="E17" s="49"/>
      <c r="F17" s="7" t="s">
        <v>2</v>
      </c>
      <c r="G17" s="37"/>
      <c r="H17" s="37"/>
      <c r="I17" s="8" t="s">
        <v>3</v>
      </c>
      <c r="J17" s="40">
        <f>G17-D17</f>
        <v>0</v>
      </c>
      <c r="K17" s="40"/>
      <c r="L17" s="6" t="s">
        <v>4</v>
      </c>
    </row>
    <row r="18" ht="18.75" customHeight="1">
      <c r="L18" s="6"/>
    </row>
    <row r="19" spans="3:12" ht="18.75" customHeight="1">
      <c r="C19" s="6" t="s">
        <v>5</v>
      </c>
      <c r="D19" s="6"/>
      <c r="E19" s="46">
        <f>SUM(J10:K17)</f>
        <v>0</v>
      </c>
      <c r="F19" s="46"/>
      <c r="G19" s="47" t="s">
        <v>6</v>
      </c>
      <c r="H19" s="47"/>
      <c r="I19" s="46">
        <f>ROUND((E19/5280),3)</f>
        <v>0</v>
      </c>
      <c r="J19" s="46"/>
      <c r="K19" s="46"/>
      <c r="L19" s="6" t="s">
        <v>7</v>
      </c>
    </row>
    <row r="20" ht="18.75" customHeight="1"/>
    <row r="21" ht="18.75" customHeight="1"/>
    <row r="22" ht="18.75" customHeight="1">
      <c r="C22" s="6" t="s">
        <v>8</v>
      </c>
    </row>
    <row r="23" spans="3:12" ht="18.75" customHeight="1">
      <c r="C23" s="7" t="s">
        <v>1</v>
      </c>
      <c r="D23" s="37"/>
      <c r="E23" s="37"/>
      <c r="F23" s="7" t="s">
        <v>2</v>
      </c>
      <c r="G23" s="37"/>
      <c r="H23" s="37"/>
      <c r="I23" s="9" t="s">
        <v>3</v>
      </c>
      <c r="J23" s="40">
        <f>G23-D23</f>
        <v>0</v>
      </c>
      <c r="K23" s="40"/>
      <c r="L23" s="6" t="s">
        <v>4</v>
      </c>
    </row>
    <row r="24" spans="3:12" ht="18.75" customHeight="1">
      <c r="C24" s="7" t="s">
        <v>1</v>
      </c>
      <c r="D24" s="49"/>
      <c r="E24" s="49"/>
      <c r="F24" s="7" t="s">
        <v>2</v>
      </c>
      <c r="G24" s="37"/>
      <c r="H24" s="37"/>
      <c r="I24" s="9" t="s">
        <v>3</v>
      </c>
      <c r="J24" s="40">
        <f>G24-D24</f>
        <v>0</v>
      </c>
      <c r="K24" s="40"/>
      <c r="L24" s="6" t="s">
        <v>4</v>
      </c>
    </row>
    <row r="25" spans="3:12" ht="18.75" customHeight="1">
      <c r="C25" s="7" t="s">
        <v>1</v>
      </c>
      <c r="D25" s="49"/>
      <c r="E25" s="49"/>
      <c r="F25" s="7" t="s">
        <v>2</v>
      </c>
      <c r="G25" s="37"/>
      <c r="H25" s="37"/>
      <c r="I25" s="9" t="s">
        <v>3</v>
      </c>
      <c r="J25" s="40">
        <f>G25-D25</f>
        <v>0</v>
      </c>
      <c r="K25" s="40"/>
      <c r="L25" s="6" t="s">
        <v>4</v>
      </c>
    </row>
    <row r="26" spans="3:12" ht="18.75" customHeight="1">
      <c r="C26" s="7" t="s">
        <v>1</v>
      </c>
      <c r="D26" s="49"/>
      <c r="E26" s="49"/>
      <c r="F26" s="7" t="s">
        <v>2</v>
      </c>
      <c r="G26" s="37"/>
      <c r="H26" s="37"/>
      <c r="I26" s="9" t="s">
        <v>3</v>
      </c>
      <c r="J26" s="40">
        <f>G26-D26</f>
        <v>0</v>
      </c>
      <c r="K26" s="40"/>
      <c r="L26" s="6" t="s">
        <v>4</v>
      </c>
    </row>
    <row r="27" spans="3:12" ht="18.75" customHeight="1">
      <c r="C27" s="7" t="s">
        <v>1</v>
      </c>
      <c r="D27" s="49"/>
      <c r="E27" s="49"/>
      <c r="F27" s="7" t="s">
        <v>2</v>
      </c>
      <c r="G27" s="37"/>
      <c r="H27" s="37"/>
      <c r="I27" s="9" t="s">
        <v>3</v>
      </c>
      <c r="J27" s="40">
        <f>G27-D27</f>
        <v>0</v>
      </c>
      <c r="K27" s="40"/>
      <c r="L27" s="6" t="s">
        <v>4</v>
      </c>
    </row>
    <row r="28" ht="18.75" customHeight="1">
      <c r="L28" s="6"/>
    </row>
    <row r="29" spans="3:12" ht="18.75" customHeight="1">
      <c r="C29" s="6" t="s">
        <v>9</v>
      </c>
      <c r="D29" s="6"/>
      <c r="E29" s="10"/>
      <c r="F29" s="46">
        <f>SUM(J23:K27)</f>
        <v>0</v>
      </c>
      <c r="G29" s="46"/>
      <c r="H29" s="11" t="s">
        <v>6</v>
      </c>
      <c r="I29" s="10"/>
      <c r="J29" s="46">
        <f>ROUND((F29/5280),3)</f>
        <v>0</v>
      </c>
      <c r="K29" s="46"/>
      <c r="L29" s="6" t="s">
        <v>7</v>
      </c>
    </row>
    <row r="30" ht="18.75" customHeight="1">
      <c r="L30" s="6"/>
    </row>
    <row r="31" ht="18.75" customHeight="1">
      <c r="L31" s="6"/>
    </row>
    <row r="32" spans="3:12" ht="18.75" customHeight="1">
      <c r="C32" s="47" t="s">
        <v>10</v>
      </c>
      <c r="D32" s="47"/>
      <c r="E32" s="47"/>
      <c r="F32" s="47"/>
      <c r="G32" s="47"/>
      <c r="H32" s="46">
        <f>I19-J29</f>
        <v>0</v>
      </c>
      <c r="I32" s="46"/>
      <c r="J32" s="46"/>
      <c r="K32" s="46"/>
      <c r="L32" s="6" t="s">
        <v>7</v>
      </c>
    </row>
    <row r="33" ht="18.75" customHeight="1"/>
    <row r="34" spans="4:6" ht="18.75" customHeight="1">
      <c r="D34" s="12" t="s">
        <v>11</v>
      </c>
      <c r="E34" s="13"/>
      <c r="F34" s="6" t="s">
        <v>12</v>
      </c>
    </row>
    <row r="35" ht="18.75" customHeight="1"/>
    <row r="36" ht="18.75" customHeight="1"/>
    <row r="37" ht="18.75" customHeight="1">
      <c r="C37" s="6" t="s">
        <v>13</v>
      </c>
    </row>
    <row r="38" ht="18.75" customHeight="1"/>
    <row r="39" spans="3:11" ht="18.75" customHeight="1">
      <c r="C39" s="48" t="s">
        <v>14</v>
      </c>
      <c r="D39" s="48"/>
      <c r="E39" s="43"/>
      <c r="F39" s="43"/>
      <c r="H39" s="48" t="s">
        <v>15</v>
      </c>
      <c r="I39" s="48"/>
      <c r="J39" s="43"/>
      <c r="K39" s="43"/>
    </row>
    <row r="40" spans="5:10" ht="18.75" customHeight="1">
      <c r="E40" s="1" t="s">
        <v>31</v>
      </c>
      <c r="J40" s="6" t="s">
        <v>32</v>
      </c>
    </row>
    <row r="41" ht="18.75" customHeight="1"/>
  </sheetData>
  <sheetProtection/>
  <mergeCells count="58">
    <mergeCell ref="C32:G32"/>
    <mergeCell ref="H32:K32"/>
    <mergeCell ref="C39:D39"/>
    <mergeCell ref="E39:F39"/>
    <mergeCell ref="H39:I39"/>
    <mergeCell ref="J39:K39"/>
    <mergeCell ref="D27:E27"/>
    <mergeCell ref="G27:H27"/>
    <mergeCell ref="J27:K27"/>
    <mergeCell ref="F29:G29"/>
    <mergeCell ref="J29:K29"/>
    <mergeCell ref="D25:E25"/>
    <mergeCell ref="G25:H25"/>
    <mergeCell ref="J25:K25"/>
    <mergeCell ref="D26:E26"/>
    <mergeCell ref="G26:H26"/>
    <mergeCell ref="J26:K26"/>
    <mergeCell ref="D23:E23"/>
    <mergeCell ref="G23:H23"/>
    <mergeCell ref="J23:K23"/>
    <mergeCell ref="D24:E24"/>
    <mergeCell ref="G24:H24"/>
    <mergeCell ref="J24:K24"/>
    <mergeCell ref="D17:E17"/>
    <mergeCell ref="G17:H17"/>
    <mergeCell ref="J17:K17"/>
    <mergeCell ref="E19:F19"/>
    <mergeCell ref="G19:H19"/>
    <mergeCell ref="I19:K19"/>
    <mergeCell ref="D15:E15"/>
    <mergeCell ref="G15:H15"/>
    <mergeCell ref="J15:K15"/>
    <mergeCell ref="D16:E16"/>
    <mergeCell ref="G16:H16"/>
    <mergeCell ref="J16:K16"/>
    <mergeCell ref="D13:E13"/>
    <mergeCell ref="G13:H13"/>
    <mergeCell ref="J13:K13"/>
    <mergeCell ref="D14:E14"/>
    <mergeCell ref="G14:H14"/>
    <mergeCell ref="J14:K14"/>
    <mergeCell ref="D11:E11"/>
    <mergeCell ref="G11:H11"/>
    <mergeCell ref="J11:K11"/>
    <mergeCell ref="D12:E12"/>
    <mergeCell ref="G12:H12"/>
    <mergeCell ref="J12:K12"/>
    <mergeCell ref="C2:L2"/>
    <mergeCell ref="J6:L6"/>
    <mergeCell ref="E7:F7"/>
    <mergeCell ref="C4:D4"/>
    <mergeCell ref="C5:E5"/>
    <mergeCell ref="E4:F4"/>
    <mergeCell ref="F5:G5"/>
    <mergeCell ref="D6:E6"/>
    <mergeCell ref="D10:E10"/>
    <mergeCell ref="G10:H10"/>
    <mergeCell ref="J10:K10"/>
  </mergeCells>
  <printOptions horizontalCentered="1" verticalCentered="1"/>
  <pageMargins left="0.25" right="0.25" top="0.25" bottom="0.25" header="0" footer="0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"/>
  <dimension ref="A1:L19"/>
  <sheetViews>
    <sheetView workbookViewId="0" topLeftCell="A1">
      <selection activeCell="B12" sqref="B12"/>
    </sheetView>
  </sheetViews>
  <sheetFormatPr defaultColWidth="9.140625" defaultRowHeight="15"/>
  <cols>
    <col min="1" max="1" width="14.57421875" style="24" bestFit="1" customWidth="1"/>
    <col min="2" max="16384" width="9.140625" style="24" customWidth="1"/>
  </cols>
  <sheetData>
    <row r="1" spans="1:5" ht="13.5" thickBot="1">
      <c r="A1" s="22" t="s">
        <v>22</v>
      </c>
      <c r="B1" s="23">
        <v>110</v>
      </c>
      <c r="C1" s="23">
        <v>100</v>
      </c>
      <c r="D1" s="23">
        <v>80</v>
      </c>
      <c r="E1" s="24" t="e">
        <f>IF(#REF!=110,2,IF(#REF!=100,3,IF(#REF!=80,4,0)))</f>
        <v>#REF!</v>
      </c>
    </row>
    <row r="2" spans="1:4" ht="12.75">
      <c r="A2" s="25">
        <v>9</v>
      </c>
      <c r="B2" s="25">
        <v>41.91</v>
      </c>
      <c r="C2" s="25">
        <v>34.29</v>
      </c>
      <c r="D2" s="25">
        <v>26.67</v>
      </c>
    </row>
    <row r="3" spans="1:4" ht="12.75">
      <c r="A3" s="26">
        <v>11</v>
      </c>
      <c r="B3" s="25">
        <v>49.53</v>
      </c>
      <c r="C3" s="25">
        <v>41.91</v>
      </c>
      <c r="D3" s="25">
        <v>34.29</v>
      </c>
    </row>
    <row r="4" spans="1:4" ht="12.75">
      <c r="A4" s="26" t="s">
        <v>16</v>
      </c>
      <c r="B4" s="25">
        <v>49.53</v>
      </c>
      <c r="C4" s="25">
        <v>41.91</v>
      </c>
      <c r="D4" s="25">
        <v>34.29</v>
      </c>
    </row>
    <row r="5" ht="12.75">
      <c r="A5" s="27"/>
    </row>
    <row r="7" spans="1:12" ht="12.75">
      <c r="A7" s="26">
        <v>110</v>
      </c>
      <c r="B7" s="26">
        <v>91.44</v>
      </c>
      <c r="C7" s="26">
        <v>91.44</v>
      </c>
      <c r="D7" s="26">
        <v>91.44</v>
      </c>
      <c r="E7" s="26">
        <v>80.01</v>
      </c>
      <c r="F7" s="24" t="e">
        <f>IF(#REF!&gt;2000,2,IF(#REF!&gt;=1001,3,IF(#REF!&gt;=400,4,IF(#REF!&lt;400,5,0))))</f>
        <v>#REF!</v>
      </c>
      <c r="G7" s="26">
        <v>110</v>
      </c>
      <c r="H7" s="26">
        <v>38.1</v>
      </c>
      <c r="I7" s="26">
        <v>38.1</v>
      </c>
      <c r="J7" s="26">
        <v>30.48</v>
      </c>
      <c r="K7" s="26">
        <v>26.67</v>
      </c>
      <c r="L7" s="24" t="e">
        <f>IF(#REF!&gt;2000,2,IF(#REF!&gt;=1001,3,IF(#REF!&gt;=400,4,IF(#REF!&lt;400,5,0))))</f>
        <v>#REF!</v>
      </c>
    </row>
    <row r="8" spans="1:11" ht="12.75">
      <c r="A8" s="26">
        <v>100</v>
      </c>
      <c r="B8" s="31">
        <v>76.2</v>
      </c>
      <c r="C8" s="31">
        <v>76.2</v>
      </c>
      <c r="D8" s="26">
        <v>68.58</v>
      </c>
      <c r="E8" s="26">
        <v>60.96</v>
      </c>
      <c r="G8" s="26">
        <v>100</v>
      </c>
      <c r="H8" s="26">
        <v>30.48</v>
      </c>
      <c r="I8" s="26">
        <v>26.67</v>
      </c>
      <c r="J8" s="26">
        <v>26.67</v>
      </c>
      <c r="K8" s="26">
        <v>26.67</v>
      </c>
    </row>
    <row r="9" spans="1:11" ht="12.75">
      <c r="A9" s="26">
        <v>80</v>
      </c>
      <c r="B9" s="26">
        <v>49.53</v>
      </c>
      <c r="C9" s="26">
        <v>49.53</v>
      </c>
      <c r="D9" s="26">
        <v>41.91</v>
      </c>
      <c r="E9" s="26">
        <v>41.91</v>
      </c>
      <c r="G9" s="26">
        <v>80</v>
      </c>
      <c r="H9" s="26">
        <v>26.67</v>
      </c>
      <c r="I9" s="26">
        <v>26.67</v>
      </c>
      <c r="J9" s="26">
        <v>26.67</v>
      </c>
      <c r="K9" s="26">
        <v>26.67</v>
      </c>
    </row>
    <row r="10" spans="1:11" ht="12.75">
      <c r="A10" s="26">
        <v>60</v>
      </c>
      <c r="B10" s="26">
        <v>30.48</v>
      </c>
      <c r="C10" s="26">
        <v>26.67</v>
      </c>
      <c r="D10" s="26">
        <v>26.67</v>
      </c>
      <c r="E10" s="26">
        <v>26.67</v>
      </c>
      <c r="G10" s="26">
        <v>60</v>
      </c>
      <c r="H10" s="26">
        <v>26.67</v>
      </c>
      <c r="I10" s="26">
        <v>26.67</v>
      </c>
      <c r="J10" s="26">
        <v>26.67</v>
      </c>
      <c r="K10" s="26">
        <v>26.67</v>
      </c>
    </row>
    <row r="11" spans="1:11" ht="12.75">
      <c r="A11" s="28"/>
      <c r="B11" s="28"/>
      <c r="C11" s="26"/>
      <c r="D11" s="28"/>
      <c r="E11" s="28"/>
      <c r="G11" s="28"/>
      <c r="H11" s="28"/>
      <c r="I11" s="26"/>
      <c r="J11" s="28"/>
      <c r="K11" s="28"/>
    </row>
    <row r="12" spans="1:11" ht="12.75">
      <c r="A12" s="26" t="s">
        <v>17</v>
      </c>
      <c r="B12" s="26">
        <v>2.4</v>
      </c>
      <c r="C12" s="26">
        <v>1.8</v>
      </c>
      <c r="D12" s="26">
        <v>1.2</v>
      </c>
      <c r="E12" s="26">
        <v>0.6</v>
      </c>
      <c r="G12" s="26" t="s">
        <v>18</v>
      </c>
      <c r="H12" s="26">
        <v>2.4</v>
      </c>
      <c r="I12" s="26">
        <v>1.8</v>
      </c>
      <c r="J12" s="26">
        <v>1.2</v>
      </c>
      <c r="K12" s="26">
        <v>0.6</v>
      </c>
    </row>
    <row r="16" spans="1:12" ht="12.75">
      <c r="A16" s="26">
        <v>110</v>
      </c>
      <c r="B16" s="26">
        <v>9</v>
      </c>
      <c r="C16" s="26">
        <v>145</v>
      </c>
      <c r="D16" s="26">
        <v>9</v>
      </c>
      <c r="E16" s="26">
        <v>135</v>
      </c>
      <c r="F16" s="26">
        <v>8.5</v>
      </c>
      <c r="G16" s="26">
        <v>120</v>
      </c>
      <c r="H16" s="26">
        <v>6</v>
      </c>
      <c r="I16" s="26">
        <v>110</v>
      </c>
      <c r="J16" s="24" t="e">
        <f>IF(#REF!&gt;4000,2,IF(#REF!&gt;=2000,4,IF(#REF!&gt;=800,6,IF(#REF!&lt;800,8,0))))</f>
        <v>#REF!</v>
      </c>
      <c r="K16" s="24" t="e">
        <f>IF(#REF!&gt;4000,3,IF(#REF!&gt;=2000,5,IF(#REF!&gt;=800,7,IF(#REF!&lt;800,9,0))))</f>
        <v>#REF!</v>
      </c>
      <c r="L16" s="24" t="e">
        <f>IF(#REF!&gt;#REF!,#REF!,#REF!)</f>
        <v>#REF!</v>
      </c>
    </row>
    <row r="17" spans="1:10" ht="12.75">
      <c r="A17" s="26">
        <v>100</v>
      </c>
      <c r="B17" s="26">
        <v>9</v>
      </c>
      <c r="C17" s="26">
        <v>130</v>
      </c>
      <c r="D17" s="26">
        <v>8.5</v>
      </c>
      <c r="E17" s="26">
        <v>120</v>
      </c>
      <c r="F17" s="26">
        <v>6.7</v>
      </c>
      <c r="G17" s="26">
        <v>105</v>
      </c>
      <c r="H17" s="26">
        <v>4.8</v>
      </c>
      <c r="I17" s="26">
        <v>100</v>
      </c>
      <c r="J17" s="27"/>
    </row>
    <row r="18" spans="1:10" ht="12.75">
      <c r="A18" s="26">
        <v>80</v>
      </c>
      <c r="B18" s="26">
        <v>6.6</v>
      </c>
      <c r="C18" s="26">
        <v>100</v>
      </c>
      <c r="D18" s="26">
        <v>6</v>
      </c>
      <c r="E18" s="26">
        <v>90</v>
      </c>
      <c r="F18" s="26">
        <v>4.9</v>
      </c>
      <c r="G18" s="26">
        <v>80</v>
      </c>
      <c r="H18" s="26">
        <v>3.6</v>
      </c>
      <c r="I18" s="26">
        <v>75</v>
      </c>
      <c r="J18" s="27"/>
    </row>
    <row r="19" spans="1:10" ht="12.75">
      <c r="A19" s="29">
        <v>60</v>
      </c>
      <c r="B19" s="26">
        <v>5.4</v>
      </c>
      <c r="C19" s="26">
        <v>70</v>
      </c>
      <c r="D19" s="26">
        <v>4.2</v>
      </c>
      <c r="E19" s="26">
        <v>60</v>
      </c>
      <c r="F19" s="26">
        <v>3.6</v>
      </c>
      <c r="G19" s="26">
        <v>55</v>
      </c>
      <c r="H19" s="26">
        <v>3</v>
      </c>
      <c r="I19" s="26">
        <v>50</v>
      </c>
      <c r="J19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L19"/>
  <sheetViews>
    <sheetView workbookViewId="0" topLeftCell="A1">
      <selection activeCell="K12" sqref="K12"/>
    </sheetView>
  </sheetViews>
  <sheetFormatPr defaultColWidth="9.140625" defaultRowHeight="15"/>
  <cols>
    <col min="1" max="1" width="14.57421875" style="16" bestFit="1" customWidth="1"/>
    <col min="2" max="10" width="9.140625" style="16" customWidth="1"/>
    <col min="11" max="11" width="0" style="16" hidden="1" customWidth="1"/>
    <col min="12" max="16384" width="9.140625" style="16" customWidth="1"/>
  </cols>
  <sheetData>
    <row r="1" spans="1:5" ht="13.5" thickBot="1">
      <c r="A1" s="14" t="s">
        <v>22</v>
      </c>
      <c r="B1" s="15">
        <v>70</v>
      </c>
      <c r="C1" s="15">
        <v>60</v>
      </c>
      <c r="D1" s="15">
        <v>50</v>
      </c>
      <c r="E1" s="16" t="e">
        <f>IF(#REF!=50,4,IF(#REF!=60,3,IF(#REF!=70,2,0)))</f>
        <v>#REF!</v>
      </c>
    </row>
    <row r="2" spans="1:4" ht="12.75">
      <c r="A2" s="17">
        <v>30</v>
      </c>
      <c r="B2" s="17">
        <v>137.5</v>
      </c>
      <c r="C2" s="17">
        <v>112.5</v>
      </c>
      <c r="D2" s="17">
        <v>87.5</v>
      </c>
    </row>
    <row r="3" spans="1:4" ht="12.75">
      <c r="A3" s="18">
        <v>36</v>
      </c>
      <c r="B3" s="18">
        <v>162.5</v>
      </c>
      <c r="C3" s="18">
        <v>137.5</v>
      </c>
      <c r="D3" s="18">
        <v>112.5</v>
      </c>
    </row>
    <row r="4" spans="1:4" ht="12.75">
      <c r="A4" s="18" t="s">
        <v>23</v>
      </c>
      <c r="B4" s="18">
        <v>162.5</v>
      </c>
      <c r="C4" s="18">
        <v>137.5</v>
      </c>
      <c r="D4" s="18">
        <v>112.5</v>
      </c>
    </row>
    <row r="5" ht="12.75">
      <c r="A5" s="19"/>
    </row>
    <row r="7" spans="1:12" ht="12.75">
      <c r="A7" s="18">
        <v>70</v>
      </c>
      <c r="B7" s="18">
        <v>300</v>
      </c>
      <c r="C7" s="18">
        <v>300</v>
      </c>
      <c r="D7" s="18">
        <v>300</v>
      </c>
      <c r="E7" s="18">
        <v>262.5</v>
      </c>
      <c r="F7" s="16" t="e">
        <f>IF(#REF!&gt;2000,2,IF(#REF!&gt;=1001,3,IF(#REF!&gt;=400,4,IF(#REF!&lt;400,5,0))))</f>
        <v>#REF!</v>
      </c>
      <c r="G7" s="18">
        <v>70</v>
      </c>
      <c r="H7" s="18">
        <v>125</v>
      </c>
      <c r="I7" s="18">
        <v>125</v>
      </c>
      <c r="J7" s="18">
        <v>100</v>
      </c>
      <c r="K7" s="18">
        <v>87.5</v>
      </c>
      <c r="L7" s="16" t="e">
        <f>IF(#REF!&gt;2000,2,IF(#REF!&gt;=1001,3,IF(#REF!&gt;=400,4,IF(#REF!&lt;400,5,0))))</f>
        <v>#REF!</v>
      </c>
    </row>
    <row r="8" spans="1:11" ht="12.75">
      <c r="A8" s="18">
        <v>60</v>
      </c>
      <c r="B8" s="18">
        <v>250</v>
      </c>
      <c r="C8" s="18">
        <v>250</v>
      </c>
      <c r="D8" s="18">
        <v>225</v>
      </c>
      <c r="E8" s="18">
        <v>200</v>
      </c>
      <c r="G8" s="18">
        <v>60</v>
      </c>
      <c r="H8" s="18">
        <v>100</v>
      </c>
      <c r="I8" s="18">
        <v>87.5</v>
      </c>
      <c r="J8" s="18">
        <v>87.5</v>
      </c>
      <c r="K8" s="18">
        <v>87.5</v>
      </c>
    </row>
    <row r="9" spans="1:11" ht="12.75">
      <c r="A9" s="18">
        <v>50</v>
      </c>
      <c r="B9" s="18">
        <v>162.5</v>
      </c>
      <c r="C9" s="18">
        <v>162.5</v>
      </c>
      <c r="D9" s="18">
        <v>137.5</v>
      </c>
      <c r="E9" s="18">
        <v>137.5</v>
      </c>
      <c r="G9" s="18">
        <v>50</v>
      </c>
      <c r="H9" s="18">
        <v>87.5</v>
      </c>
      <c r="I9" s="18">
        <v>87.5</v>
      </c>
      <c r="J9" s="18">
        <v>87.5</v>
      </c>
      <c r="K9" s="18">
        <v>87.5</v>
      </c>
    </row>
    <row r="10" spans="1:11" ht="12.75">
      <c r="A10" s="18">
        <v>40</v>
      </c>
      <c r="B10" s="18">
        <v>100</v>
      </c>
      <c r="C10" s="18">
        <v>87.5</v>
      </c>
      <c r="D10" s="18">
        <v>87.5</v>
      </c>
      <c r="E10" s="18">
        <v>87.5</v>
      </c>
      <c r="G10" s="18">
        <v>40</v>
      </c>
      <c r="H10" s="18">
        <v>87.5</v>
      </c>
      <c r="I10" s="18">
        <v>87.5</v>
      </c>
      <c r="J10" s="18">
        <v>87.5</v>
      </c>
      <c r="K10" s="18">
        <v>87.5</v>
      </c>
    </row>
    <row r="11" spans="1:11" ht="12.75">
      <c r="A11" s="20"/>
      <c r="B11" s="20"/>
      <c r="C11" s="18"/>
      <c r="D11" s="20"/>
      <c r="E11" s="20"/>
      <c r="G11" s="20"/>
      <c r="H11" s="20"/>
      <c r="I11" s="18"/>
      <c r="J11" s="20"/>
      <c r="K11" s="20"/>
    </row>
    <row r="12" spans="1:11" ht="12.75">
      <c r="A12" s="18" t="s">
        <v>17</v>
      </c>
      <c r="B12" s="18" t="s">
        <v>24</v>
      </c>
      <c r="C12" s="18" t="s">
        <v>25</v>
      </c>
      <c r="D12" s="18" t="s">
        <v>26</v>
      </c>
      <c r="E12" s="30" t="s">
        <v>27</v>
      </c>
      <c r="G12" s="18" t="s">
        <v>18</v>
      </c>
      <c r="H12" s="30" t="s">
        <v>24</v>
      </c>
      <c r="I12" s="30" t="s">
        <v>25</v>
      </c>
      <c r="J12" s="30" t="s">
        <v>26</v>
      </c>
      <c r="K12" s="30" t="s">
        <v>27</v>
      </c>
    </row>
    <row r="16" spans="1:12" ht="12.75">
      <c r="A16" s="18">
        <v>70</v>
      </c>
      <c r="B16" s="18">
        <v>30</v>
      </c>
      <c r="C16" s="18">
        <v>480</v>
      </c>
      <c r="D16" s="18">
        <v>30</v>
      </c>
      <c r="E16" s="18">
        <v>440</v>
      </c>
      <c r="F16" s="18">
        <v>28</v>
      </c>
      <c r="G16" s="18">
        <v>400</v>
      </c>
      <c r="H16" s="18">
        <v>20</v>
      </c>
      <c r="I16" s="18">
        <v>360</v>
      </c>
      <c r="J16" s="16" t="e">
        <f>IF(#REF!&gt;4000,2,IF(#REF!&gt;=2000,4,IF(#REF!&gt;=800,6,IF(#REF!&lt;800,8,0))))</f>
        <v>#REF!</v>
      </c>
      <c r="K16" s="16" t="e">
        <f>IF(#REF!&gt;4000,3,IF(#REF!&gt;=2000,5,IF(#REF!&gt;=800,7,IF(#REF!&lt;800,9,0))))</f>
        <v>#REF!</v>
      </c>
      <c r="L16" s="16" t="e">
        <f>IF(#REF!&gt;#REF!,#REF!,#REF!)</f>
        <v>#REF!</v>
      </c>
    </row>
    <row r="17" spans="1:10" ht="12.75">
      <c r="A17" s="18">
        <v>60</v>
      </c>
      <c r="B17" s="18">
        <v>30</v>
      </c>
      <c r="C17" s="18">
        <v>400</v>
      </c>
      <c r="D17" s="18">
        <v>28</v>
      </c>
      <c r="E17" s="18">
        <v>360</v>
      </c>
      <c r="F17" s="18">
        <v>22</v>
      </c>
      <c r="G17" s="18">
        <v>330</v>
      </c>
      <c r="H17" s="18">
        <v>16</v>
      </c>
      <c r="I17" s="18">
        <v>300</v>
      </c>
      <c r="J17" s="19"/>
    </row>
    <row r="18" spans="1:10" ht="12.75">
      <c r="A18" s="18">
        <v>50</v>
      </c>
      <c r="B18" s="18">
        <v>2</v>
      </c>
      <c r="C18" s="18">
        <v>320</v>
      </c>
      <c r="D18" s="18">
        <v>20</v>
      </c>
      <c r="E18" s="18">
        <v>290</v>
      </c>
      <c r="F18" s="18">
        <v>16</v>
      </c>
      <c r="G18" s="18">
        <v>260</v>
      </c>
      <c r="H18" s="18">
        <v>12</v>
      </c>
      <c r="I18" s="18">
        <v>240</v>
      </c>
      <c r="J18" s="19"/>
    </row>
    <row r="19" spans="1:10" ht="12.75">
      <c r="A19" s="21">
        <v>40</v>
      </c>
      <c r="B19" s="18">
        <v>18</v>
      </c>
      <c r="C19" s="18">
        <v>240</v>
      </c>
      <c r="D19" s="18">
        <v>14</v>
      </c>
      <c r="E19" s="18">
        <v>220</v>
      </c>
      <c r="F19" s="18">
        <v>12</v>
      </c>
      <c r="G19" s="18">
        <v>200</v>
      </c>
      <c r="H19" s="18">
        <v>10</v>
      </c>
      <c r="I19" s="18">
        <v>180</v>
      </c>
      <c r="J19" s="1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Cover Sheet</dc:title>
  <dc:subject/>
  <dc:creator>JGaddy</dc:creator>
  <cp:keywords/>
  <dc:description/>
  <cp:lastModifiedBy>lastrickland</cp:lastModifiedBy>
  <cp:lastPrinted>2010-02-24T17:20:10Z</cp:lastPrinted>
  <dcterms:created xsi:type="dcterms:W3CDTF">1999-03-19T14:29:11Z</dcterms:created>
  <dcterms:modified xsi:type="dcterms:W3CDTF">2010-02-24T17:20:42Z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">
    <vt:lpwstr/>
  </property>
  <property fmtid="{D5CDD505-2E9C-101B-9397-08002B2CF9AE}" pid="4" name="Unit Ty">
    <vt:lpwstr>English</vt:lpwstr>
  </property>
  <property fmtid="{D5CDD505-2E9C-101B-9397-08002B2CF9AE}" pid="5" name="Descriptio">
    <vt:lpwstr>Contracts and Resources Page - Web Part - Calculation of Quantities English</vt:lpwstr>
  </property>
  <property fmtid="{D5CDD505-2E9C-101B-9397-08002B2CF9AE}" pid="6" name="display_urn:schemas-microsoft-com:office:office#Edit">
    <vt:lpwstr>Strickland, Lori A</vt:lpwstr>
  </property>
  <property fmtid="{D5CDD505-2E9C-101B-9397-08002B2CF9AE}" pid="7" name="Ord">
    <vt:lpwstr>2100.00000000000</vt:lpwstr>
  </property>
  <property fmtid="{D5CDD505-2E9C-101B-9397-08002B2CF9AE}" pid="8" name="display_urn:schemas-microsoft-com:office:office#Auth">
    <vt:lpwstr>Jean W. Merritt</vt:lpwstr>
  </property>
  <property fmtid="{D5CDD505-2E9C-101B-9397-08002B2CF9AE}" pid="9" name="_dlc_Doc">
    <vt:lpwstr>CONNECT-350-21</vt:lpwstr>
  </property>
  <property fmtid="{D5CDD505-2E9C-101B-9397-08002B2CF9AE}" pid="10" name="_dlc_DocIdU">
    <vt:lpwstr>https://connect.ncdot.gov/resources/Specifications/_layouts/15/DocIdRedir.aspx?ID=CONNECT-350-21, CONNECT-350-21</vt:lpwstr>
  </property>
</Properties>
</file>